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activeTab="4"/>
  </bookViews>
  <sheets>
    <sheet name="封面" sheetId="1" r:id="rId1"/>
    <sheet name="投标报价书封面" sheetId="6" r:id="rId2"/>
    <sheet name="汇总表" sheetId="2" r:id="rId3"/>
    <sheet name="市政" sheetId="3" r:id="rId4"/>
    <sheet name="绿化" sheetId="4" r:id="rId5"/>
    <sheet name="安装" sheetId="5" r:id="rId6"/>
  </sheets>
  <externalReferences>
    <externalReference r:id="rId8"/>
  </externalReferences>
  <definedNames>
    <definedName name="_xlnm.Print_Area" localSheetId="5">安装!$A$1:$I$19</definedName>
    <definedName name="_xlnm.Print_Area" localSheetId="4">绿化!$A$1:$I$16</definedName>
    <definedName name="_xlnm.Print_Area" localSheetId="3">市政!$A$1:$I$31</definedName>
    <definedName name="_xlnm.Print_Titles" localSheetId="5">安装!$1:$5</definedName>
    <definedName name="_xlnm.Print_Titles" localSheetId="4">绿化!$1:$5</definedName>
    <definedName name="_xlnm.Print_Titles" localSheetId="3">市政!$1:$5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<sst xmlns="http://schemas.openxmlformats.org/spreadsheetml/2006/main" count="186" uniqueCount="124">
  <si>
    <t>凤依府南侧地块共享菜地项目材料采购</t>
  </si>
  <si>
    <t>招 标 工 程 量 清 单</t>
  </si>
  <si>
    <t xml:space="preserve">	招 标 人：</t>
  </si>
  <si>
    <t>盐城市东方新锐工程建设有限公司</t>
  </si>
  <si>
    <t>咨询机构：</t>
  </si>
  <si>
    <t>江苏天翔工程项目管理有限公司</t>
  </si>
  <si>
    <t>投标报价书</t>
  </si>
  <si>
    <t>招 标 人：</t>
  </si>
  <si>
    <t>项目名称：</t>
  </si>
  <si>
    <t>投标报价：</t>
  </si>
  <si>
    <t>元</t>
  </si>
  <si>
    <t xml:space="preserve"> （大写）：</t>
  </si>
  <si>
    <t>投标单位       （盖章）：</t>
  </si>
  <si>
    <t>法定代表人（签字或盖章）：</t>
  </si>
  <si>
    <t>日    期：</t>
  </si>
  <si>
    <t>凤依府南侧地块共享菜地项目材料采购投标报价汇总表</t>
  </si>
  <si>
    <t>工程名称：</t>
  </si>
  <si>
    <t>序号</t>
  </si>
  <si>
    <t>名称</t>
  </si>
  <si>
    <t>投标总价（元）</t>
  </si>
  <si>
    <t>最高投标限价（元）</t>
  </si>
  <si>
    <t>备注</t>
  </si>
  <si>
    <t>合价（元）</t>
  </si>
  <si>
    <t xml:space="preserve">凤依府南侧地块共享菜地项目材料采购（市政部分）
</t>
  </si>
  <si>
    <t>投标报价表</t>
  </si>
  <si>
    <t>材料名称</t>
  </si>
  <si>
    <t>规格、型号</t>
  </si>
  <si>
    <t>单位</t>
  </si>
  <si>
    <t>数量
（暂定）</t>
  </si>
  <si>
    <t>最高投标限价含税单价
（元）</t>
  </si>
  <si>
    <t>投标含税单价
（元）</t>
  </si>
  <si>
    <t>合 价
（元）</t>
  </si>
  <si>
    <t>水泥</t>
  </si>
  <si>
    <t>复合硅酸盐水泥（32.5级）</t>
  </si>
  <si>
    <t>kg</t>
  </si>
  <si>
    <t>中(粗)砂</t>
  </si>
  <si>
    <t>t</t>
  </si>
  <si>
    <t>碎石</t>
  </si>
  <si>
    <t>碎石（原生石子）</t>
  </si>
  <si>
    <t>商品砼</t>
  </si>
  <si>
    <t>(C15非泵送商品砼)</t>
  </si>
  <si>
    <t>m3</t>
  </si>
  <si>
    <t>(C20非泵送商品砼)</t>
  </si>
  <si>
    <t>(C25非泵送商品砼)</t>
  </si>
  <si>
    <t>钢筋</t>
  </si>
  <si>
    <t>1、三级钢筋（综合、满足设计图纸要求）</t>
  </si>
  <si>
    <t>标准砖</t>
  </si>
  <si>
    <t>标准砖 240×115×53</t>
  </si>
  <si>
    <t>百块</t>
  </si>
  <si>
    <t>真石漆</t>
  </si>
  <si>
    <t>1、真石漆
2、具体颜色需满足建设单位要求</t>
  </si>
  <si>
    <t>m2</t>
  </si>
  <si>
    <t>标志板</t>
  </si>
  <si>
    <t>1、成品菜地标志牌
2、600*250*50mm,900*4mm防腐木立杆
3、具体详见设计图纸</t>
  </si>
  <si>
    <t>块</t>
  </si>
  <si>
    <t>文化石</t>
  </si>
  <si>
    <t>1、30厚不规则文化石</t>
  </si>
  <si>
    <t>彩钢板</t>
  </si>
  <si>
    <t>彩钢板（满足建设单位及施工要求）</t>
  </si>
  <si>
    <t>休息亭</t>
  </si>
  <si>
    <t>1、4200*4500*3424mm成品木质休息亭
2、立柱120*120mm、包含成品坐凳、成品坐椅
3、休息亭、坐凳、坐椅等安装由投标人负责，安装位置根据建设单位要求。投标人在本清单报价中综合考虑安装费及相关措施费等为完成休息亭、坐凳、坐椅等安装所需一切费用。
4、具体详见设计图纸</t>
  </si>
  <si>
    <t>座</t>
  </si>
  <si>
    <t>竹篱笆</t>
  </si>
  <si>
    <t>1、竹杆φ51立柱，高度400mm
2、具体样式需满足建设单位选定后采购实施
3、具体详见设计图纸</t>
  </si>
  <si>
    <t>m</t>
  </si>
  <si>
    <t>菜园入口大门</t>
  </si>
  <si>
    <t>1、80厚PVC仿茅草（外罩细鱼线网）梁、R75防腐木、斜梁 80*50松防腐木、檩条100*20防腐木，间距150、斜梁 100*80防腐木，收口梁 100*50防腐木、100*100防腐、 300*300防腐木立柱
3、1500*400*30特色牌匾，由甲方定</t>
  </si>
  <si>
    <t>防腐木门</t>
  </si>
  <si>
    <t>1、详见设计图纸</t>
  </si>
  <si>
    <t>白水泥</t>
  </si>
  <si>
    <t>黄金麻</t>
  </si>
  <si>
    <t>1、50厚黄金麻贴面</t>
  </si>
  <si>
    <t>成品玻璃钢化粪池</t>
  </si>
  <si>
    <t>有效容积10m3成品玻璃钢化粪池</t>
  </si>
  <si>
    <t>套</t>
  </si>
  <si>
    <t xml:space="preserve">双壁波纹管 </t>
  </si>
  <si>
    <t>双壁波纹管 DN200</t>
  </si>
  <si>
    <t>双壁波纹管</t>
  </si>
  <si>
    <t>双壁波纹管 DN300</t>
  </si>
  <si>
    <t>附属用房(组合)</t>
  </si>
  <si>
    <t>1、3000*6000*2500mm成品集装箱（组合）
2、主体采用2.3mm厚镀锌C型钢支撑；外围采用50mm厚防火岩棉保温隔热彩钢板隔墙；定制成品铝合金隔热窗及铝合金门；地面采用防潮玻镁板地板；吊顶采用防水吊顶瓦；设备间及餐厅区域各安装一台1.5匹的挂机变频空调；卫生间隔断采用18厚抗倍特防污板，地面防水处理贴仿石材防滑地砖；
3、投标人需综合考虑装饰、装修、地面、顶面、外部造型、门、窗、造型雨篷等，具体造型及样式、颜色、地面固定及所安装时所发生的相关措施等费用，具体需满足建设单位要求；                                              4、集装箱安装由投标人负责，安装位置根据建设单位要求。投标人在本清单报价中综合考虑安装费及相关措施费等为完成集装箱安装所需一切费用。</t>
  </si>
  <si>
    <t>合    计</t>
  </si>
  <si>
    <r>
      <rPr>
        <sz val="11"/>
        <color theme="1"/>
        <rFont val="宋体"/>
        <charset val="134"/>
        <scheme val="minor"/>
      </rPr>
      <t>注：1、全费用综合单价和合价主要包括（但不限于）：货物价格（含配套辅材，备品备件、专用工具、技术资料等）、包装费、运输费、上下货力资费、机械费（含机械进退场费）、保险费、验收检测费、配合安装费、售后服务费、管理费、措施费、规费、利润、税金</t>
    </r>
    <r>
      <rPr>
        <b/>
        <sz val="11"/>
        <color rgb="FFFF0000"/>
        <rFont val="宋体"/>
        <charset val="134"/>
      </rPr>
      <t>【投标报价时税率统一按13%计取并分摊至综合单价中，结算时按实际开票税率结算】</t>
    </r>
    <r>
      <rPr>
        <sz val="11"/>
        <color theme="1"/>
        <rFont val="宋体"/>
        <charset val="134"/>
        <scheme val="minor"/>
      </rPr>
      <t xml:space="preserve">、市场风险、不可预见费及有关的为完成本采购项目发生的所有费用，凡漏项或少计均视为优惠，招标人不另行增加费用。投标人应充分考虑工程项目的规模、性质、供货期间的市场风险和国家政策性调整风险（税金除外），以及招标人对招标范围、供货期、交货方式、质量等的要求，并计入报价中，结算时除招标文件和合同另有约定外，中标单价均不因此作调整。
2、本项目投标报价采用“固定全费用综合单价”报价方式，即将所有费用摊销至各单价中。投标报价（各货物的单价）作为结算的依据，结算时除招标文件和合同另有约定外，中标单价固定不变，数量按实结算。
3、招标人不接受任何选择报价，每项清单只允许有一个报价。
4、投标人应充分考虑合同实施期间分批次供货导致材料价格波动的风险，施工现场情况、交通运输情况、自然地理条件、环境保护要求等由投标人自行前往现场踏勘确认。因场地受限造成的二次倒运费并计入投标单价中，结算时除招标文件和合同另有约定外，投标单价不因上述因素而调整。
5、供货过程中的安全防护费自行考虑在投标报价中，结算时不另计。
6、供货过程中须做好供货现场的成品保护，成品保护费自行考虑在投标报价中，结算时不另计。
7、供货过程中不得随意破坏现有设施、道路及绿化等，如破坏需及时按原状修复，否则由招标人另行按排相关单位修复，费用由招标人安排的单位报价，在中标人结算总价中按2倍的价格扣减。
8、投标报价表必须按照招标文件所提供的格式填入，每项清单均需报价，报价缺项的视为该项报价优惠，结算时，该工程量完成后不计取费用，视为投标人优惠给招标人。
9、投标报价表中的货物名称、规格型号、单位、数量等要求，投标人在投标报价时不得作任何更改变动，否则一切责任由投标单位自负。如果投标人认为内容有误或遗漏，只能通过答疑的方式由招标人统一修改更正。
</t>
    </r>
    <r>
      <rPr>
        <b/>
        <sz val="11"/>
        <color rgb="FF000000"/>
        <rFont val="宋体"/>
        <charset val="134"/>
      </rPr>
      <t>10、表中数量仅为暂估，最终按招标人实际需要量供货，中标单价不因数量变化而调整。
11、报价不得超过最高投标限价单价和总价，否则报价无效。</t>
    </r>
    <r>
      <rPr>
        <sz val="11"/>
        <color theme="1"/>
        <rFont val="宋体"/>
        <charset val="134"/>
        <scheme val="minor"/>
      </rPr>
      <t xml:space="preserve">
12、招标人保留采购货物变更的权利。</t>
    </r>
  </si>
  <si>
    <t xml:space="preserve">凤依府南侧地块共享菜地项目材料采购（绿化部分）
</t>
  </si>
  <si>
    <t>垂柳</t>
  </si>
  <si>
    <t xml:space="preserve">1、种类:垂柳
2、胸径:12-14cm，高度300-350cm,冠幅200-250cm
3、枝下高度180-220cm,一级分枝4-5以上,自然全冠,树形端正,主干直
</t>
  </si>
  <si>
    <t>株</t>
  </si>
  <si>
    <t>梨树</t>
  </si>
  <si>
    <t xml:space="preserve">1、种类:梨树
2、地径:8-9cm，高度250-300cm,冠幅250-300cm
3、枝下高度＜80cm,树形开展,一级分枝4支以上,树形优美,自然全冠
</t>
  </si>
  <si>
    <t>1</t>
  </si>
  <si>
    <t>果石榴</t>
  </si>
  <si>
    <t xml:space="preserve">1、种类:果石榴
2、地径:8-9cm，高度250-300cm,冠幅250-300cm
3、枝下高度＜50cm,树形开展,树形开展,一级分枝3支以上,树形优美,自然全冠,结果多,三方选型
</t>
  </si>
  <si>
    <t>2</t>
  </si>
  <si>
    <t>枇杷A</t>
  </si>
  <si>
    <t xml:space="preserve">1、种类:枇杷A
2、地径:10-12cm，高度350-400cm,冠幅300-350cm
3、枝下高度＜120cm,树形端正,株型开展,层次分明,枝叶茂密。
</t>
  </si>
  <si>
    <t>桃树</t>
  </si>
  <si>
    <t xml:space="preserve">1、种类:桃树
2、地径:8-9cm，高度250-300cm,冠幅250-300cm
3、枝下高度＜60cm,一级分枝4支以上,树形开展,整齐,全冠,粉色,精品苗圃批量苗
</t>
  </si>
  <si>
    <t>桂花C</t>
  </si>
  <si>
    <t xml:space="preserve">1、种类:桂花C
2、高度300-350cm,冠幅300-350cm
3、枝下高度＜40cm,金桂,株型饱满,枝叶茂密,端正,本地精品批量苗
</t>
  </si>
  <si>
    <t>草坪</t>
  </si>
  <si>
    <t>1、草皮种类:矮生百慕大+黑麦草混播草皮卷
2、铺种方式:满铺</t>
  </si>
  <si>
    <t>62</t>
  </si>
  <si>
    <r>
      <rPr>
        <sz val="11"/>
        <color theme="1"/>
        <rFont val="宋体"/>
        <charset val="134"/>
        <scheme val="minor"/>
      </rPr>
      <t>注：1、全费用综合单价和合价主要包括（但不限于）：货物价格（含配套辅材，备品备件、专用工具、技术资料等）、包装费、运输费、上下货力资费、机械费（含机械进退场费）、保险费、验收检测费、配合安装费、售后服务费、管理费、措施费、规费、利润、税金</t>
    </r>
    <r>
      <rPr>
        <b/>
        <sz val="11"/>
        <color indexed="10"/>
        <rFont val="宋体"/>
        <charset val="134"/>
      </rPr>
      <t>【投标报价时税率统一按13%计取并分摊至综合单价中，结算时按实际开票税率结算】</t>
    </r>
    <r>
      <rPr>
        <sz val="11"/>
        <color theme="1"/>
        <rFont val="宋体"/>
        <charset val="134"/>
        <scheme val="minor"/>
      </rPr>
      <t xml:space="preserve">、市场风险、不可预见费及有关的为完成本采购项目发生的所有费用，凡漏项或少计均视为优惠，招标人不另行增加费用。投标人应充分考虑工程项目的规模、性质、供货期间的市场风险和国家政策性调整风险（税金除外），以及招标人对招标范围、供货期、交货方式、质量等的要求，并计入报价中，结算时除招标文件和合同另有约定外，中标单价均不因此作调整。
2、本项目投标报价采用“固定全费用综合单价”报价方式，即将所有费用摊销至各单价中。投标报价（各货物的单价）作为结算的依据，结算时除招标文件和合同另有约定外，中标单价固定不变，数量按实结算。
3、招标人不接受任何选择报价，每项清单只允许有一个报价。
4、投标人应充分考虑合同实施期间分批次供货导致材料价格波动的风险，施工现场情况、交通运输情况、自然地理条件、环境保护要求等由投标人自行前往现场踏勘确认。因场地受限造成的二次倒运费并计入投标单价中，结算时除招标文件和合同另有约定外，投标单价不因上述因素而调整。
5、供货过程中的安全防护费自行考虑在投标报价中，结算时不另计。
6、供货过程中须做好供货现场的成品保护，成品保护费自行考虑在投标报价中，结算时不另计。
7、供货过程中不得随意破坏现有设施、道路及绿化等，如破坏需及时按原状修复，否则由招标人另行按排相关单位修复，费用由招标人安排的单位报价，在中标人结算总价中按2倍的价格扣减。
8、投标报价表必须按照招标文件所提供的格式填入，每项清单均需报价，报价缺项的视为该项报价优惠，结算时，该工程量完成后不计取费用，视为投标人优惠给招标人。
9、投标报价表中的货物名称、规格型号、单位、数量等要求，投标人在投标报价时不得作任何更改变动，否则一切责任由投标单位自负。如果投标人认为内容有误或遗漏，只能通过答疑的方式由招标人统一修改更正。
</t>
    </r>
    <r>
      <rPr>
        <b/>
        <sz val="11"/>
        <color indexed="8"/>
        <rFont val="宋体"/>
        <charset val="134"/>
      </rPr>
      <t>10、表中数量仅为暂估，最终按招标人实际需要量供货，中标单价不因数量变化而调整。
11、报价不得超过最高投标限价单价和总价，否则报价无效。</t>
    </r>
    <r>
      <rPr>
        <sz val="11"/>
        <color theme="1"/>
        <rFont val="宋体"/>
        <charset val="134"/>
        <scheme val="minor"/>
      </rPr>
      <t xml:space="preserve">
12、招标人保留采购货物变更的权利。</t>
    </r>
  </si>
  <si>
    <t xml:space="preserve">凤依府南侧地块共享菜地项目材料采购（安装部分）
</t>
  </si>
  <si>
    <t>潜水泵</t>
  </si>
  <si>
    <t>潜水泵50JYWQ25-16-3（可优于），具体详见设计。</t>
  </si>
  <si>
    <t>台</t>
  </si>
  <si>
    <t>水箱及配套设备</t>
  </si>
  <si>
    <t>水箱及配套设备（含浇灌水泵、浮球控制阀、水箱与泵连接的电路及水路控制系统、配管配线及配套配件），具体详见设计。</t>
  </si>
  <si>
    <t>个</t>
  </si>
  <si>
    <t>网络机柜</t>
  </si>
  <si>
    <t>6U壁挂机柜(含挂墙支吊架)，柜体壁厚≥1.2m，具体详见设计。</t>
  </si>
  <si>
    <t>一体式门禁</t>
  </si>
  <si>
    <t>一体式门禁系统（根据设计参数及建设单位要求进行配置），具体详见设计。</t>
  </si>
  <si>
    <t>彩色摄像机</t>
  </si>
  <si>
    <t>400万像素彩色摄像机（含配套附件），具体详见设计。</t>
  </si>
  <si>
    <t>汇聚交换机</t>
  </si>
  <si>
    <t>24口光汇聚交换机，功能:GE光（大于等于）24,10GE光（大于等于）具体详见设计。</t>
  </si>
  <si>
    <t>交换机</t>
  </si>
  <si>
    <t>24口ODF单元箱机架式48芯ODF单元子框，功能:LC终端盒满配，具体详见设计。</t>
  </si>
  <si>
    <t>电力电缆</t>
  </si>
  <si>
    <t>WDZ-YJY-0.6/1KV-5×16mm2（国标）</t>
  </si>
  <si>
    <t>YJY-0.6/1KV-5×6mm2（国标）</t>
  </si>
  <si>
    <t>YJY-0.6/1KV-5×16mm2（国标）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</si>
</sst>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DBNum2][$RMB]General;[Red][DBNum2][$RMB]General"/>
  </numFmts>
  <fonts count="52">
    <font>
      <sz val="11"/>
      <color theme="1"/>
      <name val="宋体"/>
      <charset val="134"/>
      <scheme val="minor"/>
    </font>
    <font>
      <sz val="11"/>
      <name val="宋体"/>
      <charset val="134"/>
    </font>
    <font>
      <sz val="12"/>
      <name val="宋体"/>
      <charset val="134"/>
    </font>
    <font>
      <b/>
      <sz val="18"/>
      <name val="宋体"/>
      <charset val="134"/>
    </font>
    <font>
      <sz val="10"/>
      <name val="宋体"/>
      <charset val="134"/>
    </font>
    <font>
      <b/>
      <sz val="10"/>
      <name val="宋体"/>
      <charset val="134"/>
    </font>
    <font>
      <b/>
      <sz val="12"/>
      <name val="宋体"/>
      <charset val="134"/>
    </font>
    <font>
      <sz val="11"/>
      <name val="新宋体"/>
      <charset val="134"/>
    </font>
    <font>
      <b/>
      <sz val="14"/>
      <name val="宋体"/>
      <charset val="134"/>
    </font>
    <font>
      <b/>
      <sz val="11"/>
      <name val="宋体"/>
      <charset val="134"/>
    </font>
    <font>
      <sz val="11"/>
      <name val="宋体"/>
      <charset val="134"/>
      <scheme val="minor"/>
    </font>
    <font>
      <sz val="12"/>
      <name val="新宋体"/>
      <charset val="134"/>
    </font>
    <font>
      <sz val="12"/>
      <color theme="1"/>
      <name val="宋体"/>
      <charset val="134"/>
      <scheme val="minor"/>
    </font>
    <font>
      <sz val="12"/>
      <color indexed="8"/>
      <name val="宋体"/>
      <charset val="134"/>
    </font>
    <font>
      <sz val="11"/>
      <color indexed="8"/>
      <name val="宋体"/>
      <charset val="134"/>
    </font>
    <font>
      <sz val="10"/>
      <name val="Arial"/>
      <charset val="134"/>
    </font>
    <font>
      <b/>
      <sz val="15"/>
      <name val="宋体"/>
      <charset val="134"/>
    </font>
    <font>
      <sz val="14"/>
      <name val="宋体"/>
      <charset val="134"/>
    </font>
    <font>
      <sz val="14"/>
      <name val="Arial"/>
      <charset val="134"/>
    </font>
    <font>
      <b/>
      <sz val="14"/>
      <name val="Arial"/>
      <charset val="134"/>
    </font>
    <font>
      <b/>
      <sz val="24"/>
      <name val="宋体"/>
      <charset val="134"/>
    </font>
    <font>
      <sz val="18"/>
      <name val="宋体"/>
      <charset val="134"/>
    </font>
    <font>
      <sz val="20"/>
      <name val="宋体"/>
      <charset val="134"/>
    </font>
    <font>
      <b/>
      <sz val="16"/>
      <name val="宋体"/>
      <charset val="134"/>
    </font>
    <font>
      <sz val="16"/>
      <name val="宋体"/>
      <charset val="134"/>
    </font>
    <font>
      <sz val="20"/>
      <color theme="1"/>
      <name val="宋体"/>
      <charset val="134"/>
      <scheme val="minor"/>
    </font>
    <font>
      <b/>
      <sz val="25"/>
      <color theme="1"/>
      <name val="宋体"/>
      <charset val="134"/>
      <scheme val="minor"/>
    </font>
    <font>
      <sz val="18"/>
      <color theme="1"/>
      <name val="宋体"/>
      <charset val="134"/>
      <scheme val="minor"/>
    </font>
    <font>
      <u/>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10"/>
      <name val="宋体"/>
      <charset val="134"/>
    </font>
    <font>
      <b/>
      <sz val="11"/>
      <color indexed="8"/>
      <name val="宋体"/>
      <charset val="134"/>
    </font>
    <font>
      <b/>
      <sz val="11"/>
      <color rgb="FFFF0000"/>
      <name val="宋体"/>
      <charset val="134"/>
    </font>
    <font>
      <b/>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auto="1"/>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4" borderId="18" applyNumberFormat="0" applyAlignment="0" applyProtection="0">
      <alignment vertical="center"/>
    </xf>
    <xf numFmtId="0" fontId="38" fillId="5" borderId="19" applyNumberFormat="0" applyAlignment="0" applyProtection="0">
      <alignment vertical="center"/>
    </xf>
    <xf numFmtId="0" fontId="39" fillId="5"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2" fillId="0" borderId="0">
      <alignment vertical="center"/>
    </xf>
  </cellStyleXfs>
  <cellXfs count="12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76" fontId="9" fillId="0" borderId="5" xfId="0" applyNumberFormat="1" applyFont="1" applyFill="1" applyBorder="1" applyAlignment="1">
      <alignment vertical="center"/>
    </xf>
    <xf numFmtId="176" fontId="9" fillId="0" borderId="5" xfId="0" applyNumberFormat="1" applyFont="1" applyFill="1" applyBorder="1" applyAlignment="1" applyProtection="1">
      <alignment vertical="center"/>
      <protection locked="0"/>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0" borderId="0" xfId="0" applyFont="1" applyFill="1" applyBorder="1" applyAlignment="1" applyProtection="1">
      <alignment vertical="center"/>
      <protection locked="0"/>
    </xf>
    <xf numFmtId="0" fontId="4" fillId="0" borderId="0" xfId="0" applyFont="1" applyFill="1" applyBorder="1" applyAlignment="1">
      <alignment vertical="center"/>
    </xf>
    <xf numFmtId="0" fontId="6"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vertical="center"/>
      <protection locked="0"/>
    </xf>
    <xf numFmtId="176" fontId="9" fillId="0" borderId="9" xfId="0" applyNumberFormat="1"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177" fontId="2"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177" fontId="6" fillId="0" borderId="3"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left" vertical="center" wrapText="1"/>
    </xf>
    <xf numFmtId="0" fontId="13" fillId="0" borderId="5" xfId="0" applyNumberFormat="1" applyFont="1" applyFill="1" applyBorder="1" applyAlignment="1" applyProtection="1">
      <alignment horizontal="center" vertical="center" wrapText="1" readingOrder="1"/>
    </xf>
    <xf numFmtId="176" fontId="11" fillId="0" borderId="5" xfId="0" applyNumberFormat="1" applyFont="1" applyFill="1" applyBorder="1" applyAlignment="1" applyProtection="1">
      <alignment horizontal="center" vertical="center" wrapText="1"/>
    </xf>
    <xf numFmtId="176" fontId="11" fillId="0" borderId="6"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176" fontId="9" fillId="0" borderId="5" xfId="0" applyNumberFormat="1" applyFont="1" applyFill="1" applyBorder="1" applyAlignment="1" applyProtection="1">
      <alignment vertical="center"/>
    </xf>
    <xf numFmtId="0" fontId="4" fillId="0" borderId="0" xfId="0" applyFont="1" applyFill="1" applyBorder="1" applyAlignment="1" applyProtection="1">
      <alignment vertical="center"/>
      <protection locked="0"/>
    </xf>
    <xf numFmtId="0" fontId="2" fillId="0" borderId="5" xfId="0" applyFont="1" applyFill="1" applyBorder="1" applyAlignment="1" applyProtection="1">
      <alignment vertical="center"/>
      <protection locked="0"/>
    </xf>
    <xf numFmtId="177" fontId="1" fillId="0" borderId="0" xfId="0" applyNumberFormat="1" applyFont="1" applyFill="1" applyBorder="1" applyAlignment="1" applyProtection="1">
      <alignment vertical="center"/>
      <protection locked="0"/>
    </xf>
    <xf numFmtId="177" fontId="0" fillId="0" borderId="0" xfId="0" applyNumberFormat="1" applyFont="1" applyFill="1" applyBorder="1" applyAlignment="1" applyProtection="1">
      <alignment vertical="center"/>
      <protection locked="0"/>
    </xf>
    <xf numFmtId="177" fontId="2" fillId="0" borderId="0"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horizontal="center" vertical="center" wrapText="1"/>
      <protection locked="0"/>
    </xf>
    <xf numFmtId="177" fontId="5" fillId="0" borderId="0"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7" fontId="6" fillId="0" borderId="2"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177" fontId="6" fillId="0" borderId="3" xfId="0" applyNumberFormat="1" applyFont="1" applyFill="1" applyBorder="1" applyAlignment="1" applyProtection="1">
      <alignment horizontal="center" vertical="center" wrapText="1"/>
    </xf>
    <xf numFmtId="177" fontId="6" fillId="0" borderId="4" xfId="0" applyNumberFormat="1"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xf>
    <xf numFmtId="0" fontId="14" fillId="0" borderId="10" xfId="0" applyNumberFormat="1" applyFont="1" applyFill="1" applyBorder="1" applyAlignment="1" applyProtection="1">
      <alignment horizontal="left" vertical="center" wrapText="1" readingOrder="1"/>
    </xf>
    <xf numFmtId="0" fontId="14" fillId="0" borderId="10" xfId="0" applyNumberFormat="1" applyFont="1" applyFill="1" applyBorder="1" applyAlignment="1" applyProtection="1">
      <alignment horizontal="center" vertical="center" wrapText="1" readingOrder="1"/>
    </xf>
    <xf numFmtId="177" fontId="14" fillId="0" borderId="10" xfId="0" applyNumberFormat="1" applyFont="1" applyFill="1" applyBorder="1" applyAlignment="1" applyProtection="1">
      <alignment horizontal="center" vertical="center" wrapText="1" readingOrder="1"/>
    </xf>
    <xf numFmtId="177" fontId="14" fillId="0" borderId="4" xfId="0" applyNumberFormat="1" applyFont="1" applyFill="1" applyBorder="1" applyAlignment="1" applyProtection="1">
      <alignment horizontal="center" vertical="center" wrapText="1" readingOrder="1"/>
      <protection locked="0"/>
    </xf>
    <xf numFmtId="177" fontId="1" fillId="0" borderId="4"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wrapText="1" readingOrder="1"/>
    </xf>
    <xf numFmtId="0" fontId="14" fillId="0" borderId="12" xfId="0" applyNumberFormat="1" applyFont="1" applyFill="1" applyBorder="1" applyAlignment="1" applyProtection="1">
      <alignment horizontal="center" vertical="center" wrapText="1" readingOrder="1"/>
    </xf>
    <xf numFmtId="177" fontId="14" fillId="0" borderId="12" xfId="0" applyNumberFormat="1" applyFont="1" applyFill="1" applyBorder="1" applyAlignment="1" applyProtection="1">
      <alignment horizontal="center" vertical="center" wrapText="1" readingOrder="1"/>
    </xf>
    <xf numFmtId="177" fontId="14" fillId="0" borderId="13" xfId="0" applyNumberFormat="1" applyFont="1" applyFill="1" applyBorder="1" applyAlignment="1" applyProtection="1">
      <alignment horizontal="center" vertical="center" wrapText="1" readingOrder="1"/>
      <protection locked="0"/>
    </xf>
    <xf numFmtId="177" fontId="1" fillId="0" borderId="13" xfId="0" applyNumberFormat="1"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5" xfId="0" applyNumberFormat="1" applyFont="1" applyFill="1" applyBorder="1" applyAlignment="1" applyProtection="1">
      <alignment horizontal="left" vertical="center" wrapText="1" readingOrder="1"/>
    </xf>
    <xf numFmtId="0" fontId="14" fillId="0" borderId="5" xfId="0" applyNumberFormat="1" applyFont="1" applyFill="1" applyBorder="1" applyAlignment="1" applyProtection="1">
      <alignment horizontal="center" vertical="center" wrapText="1" readingOrder="1"/>
    </xf>
    <xf numFmtId="177" fontId="14" fillId="0" borderId="5" xfId="0" applyNumberFormat="1" applyFont="1" applyFill="1" applyBorder="1" applyAlignment="1" applyProtection="1">
      <alignment horizontal="center" vertical="center" wrapText="1" readingOrder="1"/>
    </xf>
    <xf numFmtId="177" fontId="14" fillId="0" borderId="5" xfId="0" applyNumberFormat="1" applyFont="1" applyFill="1" applyBorder="1" applyAlignment="1" applyProtection="1">
      <alignment horizontal="center" vertical="center" wrapText="1" readingOrder="1"/>
      <protection locked="0"/>
    </xf>
    <xf numFmtId="177" fontId="1" fillId="0" borderId="5"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0" fontId="9" fillId="0" borderId="5" xfId="0" applyNumberFormat="1" applyFont="1" applyFill="1" applyBorder="1" applyAlignment="1" applyProtection="1">
      <alignment vertical="center"/>
    </xf>
    <xf numFmtId="0" fontId="9" fillId="0" borderId="5" xfId="0" applyNumberFormat="1" applyFont="1" applyFill="1" applyBorder="1" applyAlignment="1" applyProtection="1">
      <alignment vertical="center"/>
      <protection locked="0"/>
    </xf>
    <xf numFmtId="177" fontId="0" fillId="2" borderId="0" xfId="0" applyNumberFormat="1" applyFont="1" applyFill="1" applyBorder="1" applyAlignment="1" applyProtection="1">
      <alignment horizontal="center" vertical="center"/>
    </xf>
    <xf numFmtId="177" fontId="10" fillId="2" borderId="0" xfId="0" applyNumberFormat="1" applyFont="1" applyFill="1" applyBorder="1" applyAlignment="1" applyProtection="1">
      <alignment horizontal="center" vertical="center"/>
    </xf>
    <xf numFmtId="177" fontId="0" fillId="0" borderId="0" xfId="0" applyNumberFormat="1" applyFont="1" applyFill="1" applyBorder="1" applyAlignment="1" applyProtection="1">
      <alignment horizontal="center" vertical="center"/>
      <protection locked="0"/>
    </xf>
    <xf numFmtId="177" fontId="10" fillId="0" borderId="0"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5" fillId="0" borderId="0" xfId="0" applyFont="1" applyFill="1" applyBorder="1" applyAlignment="1" applyProtection="1">
      <protection locked="0"/>
    </xf>
    <xf numFmtId="0" fontId="16" fillId="0" borderId="0" xfId="0" applyFont="1" applyFill="1" applyBorder="1" applyAlignment="1" applyProtection="1">
      <alignment horizontal="center" vertical="center"/>
      <protection locked="0"/>
    </xf>
    <xf numFmtId="0" fontId="4" fillId="0" borderId="14"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17" fillId="0" borderId="5"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protection locked="0"/>
    </xf>
    <xf numFmtId="177" fontId="18" fillId="0" borderId="5" xfId="0" applyNumberFormat="1" applyFont="1" applyFill="1" applyBorder="1" applyAlignment="1" applyProtection="1">
      <alignment horizontal="center" vertical="center"/>
    </xf>
    <xf numFmtId="0" fontId="18" fillId="0" borderId="5" xfId="0" applyFont="1" applyFill="1" applyBorder="1" applyAlignment="1" applyProtection="1">
      <protection locked="0"/>
    </xf>
    <xf numFmtId="0" fontId="19" fillId="0" borderId="5" xfId="0" applyFont="1" applyFill="1" applyBorder="1" applyAlignment="1" applyProtection="1">
      <alignment horizontal="center" vertical="center"/>
      <protection locked="0"/>
    </xf>
    <xf numFmtId="0" fontId="15" fillId="0" borderId="0" xfId="0" applyFont="1" applyFill="1" applyAlignment="1" applyProtection="1">
      <protection locked="0"/>
    </xf>
    <xf numFmtId="0" fontId="20"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wrapText="1"/>
      <protection locked="0"/>
    </xf>
    <xf numFmtId="177" fontId="22" fillId="0" borderId="14" xfId="49" applyNumberFormat="1" applyFont="1" applyFill="1" applyBorder="1" applyAlignment="1" applyProtection="1">
      <alignment horizontal="center" vertical="center"/>
      <protection locked="0"/>
    </xf>
    <xf numFmtId="0" fontId="23" fillId="0" borderId="0" xfId="49" applyFont="1" applyFill="1" applyAlignment="1" applyProtection="1">
      <alignment horizontal="left" vertical="center"/>
      <protection locked="0"/>
    </xf>
    <xf numFmtId="178" fontId="24" fillId="0" borderId="14" xfId="49" applyNumberFormat="1" applyFont="1" applyFill="1" applyBorder="1" applyAlignment="1" applyProtection="1">
      <alignment horizontal="center" vertical="center" wrapText="1"/>
      <protection locked="0"/>
    </xf>
    <xf numFmtId="0" fontId="21" fillId="0" borderId="0" xfId="49" applyFont="1" applyFill="1" applyAlignment="1" applyProtection="1">
      <alignment vertical="center"/>
      <protection locked="0"/>
    </xf>
    <xf numFmtId="0" fontId="24" fillId="0" borderId="0" xfId="49" applyFont="1" applyFill="1" applyAlignment="1" applyProtection="1">
      <alignment horizontal="center" vertical="center"/>
      <protection locked="0"/>
    </xf>
    <xf numFmtId="0" fontId="24" fillId="0" borderId="0" xfId="49" applyFont="1" applyFill="1" applyAlignment="1" applyProtection="1">
      <alignment vertical="center"/>
      <protection locked="0"/>
    </xf>
    <xf numFmtId="0" fontId="23" fillId="0" borderId="0" xfId="0" applyFont="1" applyFill="1" applyAlignment="1" applyProtection="1">
      <alignment horizontal="center" vertical="center" wrapText="1"/>
      <protection locked="0"/>
    </xf>
    <xf numFmtId="0" fontId="22" fillId="0" borderId="14" xfId="49" applyFont="1" applyFill="1" applyBorder="1" applyAlignment="1" applyProtection="1">
      <alignment horizontal="center" vertical="center"/>
      <protection locked="0"/>
    </xf>
    <xf numFmtId="0" fontId="0" fillId="0" borderId="0" xfId="0"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vertical="center" wrapText="1"/>
    </xf>
    <xf numFmtId="31" fontId="27" fillId="0" borderId="0" xfId="0" applyNumberFormat="1" applyFont="1" applyAlignment="1">
      <alignment horizontal="center" vertical="center" wrapText="1"/>
    </xf>
    <xf numFmtId="0" fontId="27"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光电产业园北侧车棚处绿化及一期绿化改造工程"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1508;&#35760;&#26412;F&#30424;&#25991;&#20214;\1-&#25307;&#26631;&#20195;&#29702;\1-&#24037;&#31243;&#25991;&#20214;&#22841;\2025&#24180;\1-&#19996;&#26041;\7.7-&#20964;&#20381;&#24220;&#21335;&#20391;&#22320;&#22359;&#20849;&#20139;&#33756;&#22320;&#39033;&#30446;\2025.8.18-9-&#20964;&#20381;&#24220;&#21335;&#20391;&#22320;&#22359;&#20849;&#20139;&#33756;&#22320;&#39033;&#30446;&#21171;&#21153;&#20998;&#21253;\&#24037;&#31243;&#37327;&#28165;&#21333;&#65288;&#25237;&#26631;&#25253;&#20215;&#34920;&#65289;&#12304;&#20964;&#20381;&#24220;&#21335;&#20391;&#22320;&#22359;&#20849;&#20139;&#33756;&#22320;&#39033;&#30446;&#21171;&#21153;&#20998;&#21253;&#123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编制说明"/>
      <sheetName val="报价书封面"/>
      <sheetName val="汇总表"/>
      <sheetName val="市政"/>
      <sheetName val="绿化"/>
      <sheetName val="安装"/>
    </sheetNames>
    <sheetDataSet>
      <sheetData sheetId="0">
        <row r="15">
          <cell r="D15" t="str">
            <v>盐城市东方新锐工程建设有限公司</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G21"/>
  <sheetViews>
    <sheetView topLeftCell="A4" workbookViewId="0">
      <selection activeCell="J12" sqref="J12"/>
    </sheetView>
  </sheetViews>
  <sheetFormatPr defaultColWidth="8.87962962962963" defaultRowHeight="14.4" outlineLevelCol="6"/>
  <cols>
    <col min="1" max="6" width="8.87962962962963" style="119"/>
    <col min="7" max="7" width="31.3796296296296" style="119" customWidth="1"/>
    <col min="8" max="16384" width="8.87962962962963" style="119"/>
  </cols>
  <sheetData>
    <row r="2" ht="55.9" customHeight="1" spans="1:7">
      <c r="A2" s="120" t="s">
        <v>0</v>
      </c>
      <c r="B2" s="120"/>
      <c r="C2" s="120"/>
      <c r="D2" s="120"/>
      <c r="E2" s="120"/>
      <c r="F2" s="120"/>
      <c r="G2" s="120"/>
    </row>
    <row r="5" ht="42.6" customHeight="1"/>
    <row r="7" ht="31.8" spans="1:7">
      <c r="A7" s="121" t="s">
        <v>1</v>
      </c>
      <c r="B7" s="121"/>
      <c r="C7" s="121"/>
      <c r="D7" s="121"/>
      <c r="E7" s="121"/>
      <c r="F7" s="121"/>
      <c r="G7" s="121"/>
    </row>
    <row r="14" ht="171.6" customHeight="1"/>
    <row r="15" ht="47.45" customHeight="1" spans="2:7">
      <c r="B15" s="122" t="s">
        <v>2</v>
      </c>
      <c r="C15" s="122"/>
      <c r="D15" s="123" t="s">
        <v>3</v>
      </c>
      <c r="E15" s="123"/>
      <c r="F15" s="123"/>
      <c r="G15" s="123"/>
    </row>
    <row r="16" ht="22.2" spans="2:7">
      <c r="B16" s="122"/>
      <c r="C16" s="122"/>
      <c r="D16" s="124"/>
      <c r="E16" s="124"/>
      <c r="F16" s="124"/>
      <c r="G16" s="124"/>
    </row>
    <row r="17" ht="22.2" spans="2:7">
      <c r="B17" s="122"/>
      <c r="C17" s="122"/>
      <c r="D17" s="124"/>
      <c r="E17" s="124"/>
      <c r="F17" s="124"/>
      <c r="G17" s="124"/>
    </row>
    <row r="18" ht="28.9" customHeight="1" spans="2:7">
      <c r="B18" s="122" t="s">
        <v>4</v>
      </c>
      <c r="C18" s="122"/>
      <c r="D18" s="123" t="s">
        <v>5</v>
      </c>
      <c r="E18" s="123"/>
      <c r="F18" s="123"/>
      <c r="G18" s="123"/>
    </row>
    <row r="19" ht="22.2" spans="2:7">
      <c r="B19" s="122"/>
      <c r="C19" s="122"/>
      <c r="D19" s="124"/>
      <c r="E19" s="124"/>
      <c r="F19" s="124"/>
      <c r="G19" s="124"/>
    </row>
    <row r="20" ht="22.2" spans="2:7">
      <c r="B20" s="122"/>
      <c r="C20" s="122"/>
      <c r="D20" s="124"/>
      <c r="E20" s="124"/>
      <c r="F20" s="124"/>
      <c r="G20" s="124"/>
    </row>
    <row r="21" ht="22.2" spans="2:7">
      <c r="B21" s="125">
        <v>45887</v>
      </c>
      <c r="C21" s="126"/>
      <c r="D21" s="126"/>
      <c r="E21" s="126"/>
      <c r="F21" s="126"/>
      <c r="G21" s="126"/>
    </row>
  </sheetData>
  <mergeCells count="7">
    <mergeCell ref="A2:G2"/>
    <mergeCell ref="A7:G7"/>
    <mergeCell ref="B15:C15"/>
    <mergeCell ref="D15:G15"/>
    <mergeCell ref="B18:C18"/>
    <mergeCell ref="D18:G18"/>
    <mergeCell ref="B21:G21"/>
  </mergeCells>
  <pageMargins left="0.82" right="0.7" top="1.1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15"/>
  <sheetViews>
    <sheetView topLeftCell="A6" workbookViewId="0">
      <selection activeCell="B6" sqref="B6:C6"/>
    </sheetView>
  </sheetViews>
  <sheetFormatPr defaultColWidth="8" defaultRowHeight="13.2" outlineLevelCol="2"/>
  <cols>
    <col min="1" max="1" width="22.7314814814815" style="106" customWidth="1"/>
    <col min="2" max="2" width="49.7407407407407" style="106" customWidth="1"/>
    <col min="3" max="3" width="8.5" style="106" customWidth="1"/>
    <col min="4" max="16384" width="8" style="106"/>
  </cols>
  <sheetData>
    <row r="2" s="106" customFormat="1" ht="40.5" customHeight="1" spans="1:3">
      <c r="A2" s="107" t="s">
        <v>6</v>
      </c>
      <c r="B2" s="107"/>
      <c r="C2" s="107"/>
    </row>
    <row r="3" ht="45.6" customHeight="1"/>
    <row r="4" s="106" customFormat="1" ht="28.5" customHeight="1" spans="1:3">
      <c r="A4" s="108" t="s">
        <v>7</v>
      </c>
      <c r="B4" s="109" t="str">
        <f>[1]封面!D15</f>
        <v>盐城市东方新锐工程建设有限公司</v>
      </c>
      <c r="C4" s="109"/>
    </row>
    <row r="5" ht="28.5" customHeight="1"/>
    <row r="6" s="106" customFormat="1" ht="48.75" customHeight="1" spans="1:3">
      <c r="A6" s="108" t="s">
        <v>8</v>
      </c>
      <c r="B6" s="110" t="str">
        <f>汇总表!B3</f>
        <v>凤依府南侧地块共享菜地项目材料采购</v>
      </c>
      <c r="C6" s="110"/>
    </row>
    <row r="7" ht="31.5" customHeight="1"/>
    <row r="8" s="106" customFormat="1" ht="48.75" customHeight="1" spans="1:3">
      <c r="A8" s="108" t="s">
        <v>9</v>
      </c>
      <c r="B8" s="111"/>
      <c r="C8" s="112" t="s">
        <v>10</v>
      </c>
    </row>
    <row r="9" s="106" customFormat="1" ht="48.75" customHeight="1" spans="1:3">
      <c r="A9" s="108" t="s">
        <v>11</v>
      </c>
      <c r="B9" s="113"/>
      <c r="C9" s="112"/>
    </row>
    <row r="10" s="106" customFormat="1" ht="31.5" customHeight="1" spans="1:3">
      <c r="A10" s="114"/>
      <c r="B10" s="115"/>
      <c r="C10" s="116"/>
    </row>
    <row r="11" s="106" customFormat="1" ht="48.75" customHeight="1" spans="1:3">
      <c r="A11" s="117" t="s">
        <v>12</v>
      </c>
      <c r="B11" s="118"/>
      <c r="C11" s="116"/>
    </row>
    <row r="12" s="106" customFormat="1" ht="59.25" customHeight="1" spans="1:3">
      <c r="A12" s="114"/>
      <c r="B12" s="115"/>
      <c r="C12" s="116"/>
    </row>
    <row r="13" s="106" customFormat="1" ht="48.75" customHeight="1" spans="1:3">
      <c r="A13" s="117" t="s">
        <v>13</v>
      </c>
      <c r="B13" s="110"/>
      <c r="C13" s="110"/>
    </row>
    <row r="14" ht="33" customHeight="1"/>
    <row r="15" s="106" customFormat="1" ht="40.5" customHeight="1" spans="1:3">
      <c r="A15" s="108" t="s">
        <v>14</v>
      </c>
      <c r="B15" s="110"/>
      <c r="C15" s="110"/>
    </row>
  </sheetData>
  <mergeCells count="5">
    <mergeCell ref="A2:C2"/>
    <mergeCell ref="B4:C4"/>
    <mergeCell ref="B6:C6"/>
    <mergeCell ref="B13:C13"/>
    <mergeCell ref="B15:C15"/>
  </mergeCells>
  <pageMargins left="0.865972222222222" right="0.75" top="1" bottom="1" header="0.5" footer="0.5"/>
  <pageSetup paperSize="9" scale="9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8"/>
  <sheetViews>
    <sheetView workbookViewId="0">
      <selection activeCell="C5" sqref="C5"/>
    </sheetView>
  </sheetViews>
  <sheetFormatPr defaultColWidth="9" defaultRowHeight="15.6" outlineLevelRow="7" outlineLevelCol="4"/>
  <cols>
    <col min="1" max="1" width="9" style="5"/>
    <col min="2" max="2" width="35.8796296296296" style="5" customWidth="1"/>
    <col min="3" max="4" width="21.1296296296296" style="5" customWidth="1"/>
    <col min="5" max="16384" width="9" style="5"/>
  </cols>
  <sheetData>
    <row r="1" spans="1:5">
      <c r="A1" s="96"/>
      <c r="B1" s="96"/>
      <c r="C1" s="96"/>
      <c r="D1" s="96"/>
      <c r="E1" s="96"/>
    </row>
    <row r="2" ht="42" customHeight="1" spans="1:5">
      <c r="A2" s="97" t="s">
        <v>15</v>
      </c>
      <c r="B2" s="97"/>
      <c r="C2" s="97"/>
      <c r="D2" s="97"/>
      <c r="E2" s="97"/>
    </row>
    <row r="3" ht="30.95" customHeight="1" spans="1:5">
      <c r="A3" s="98" t="s">
        <v>16</v>
      </c>
      <c r="B3" s="98" t="s">
        <v>0</v>
      </c>
      <c r="C3" s="98"/>
      <c r="D3" s="99"/>
      <c r="E3" s="99"/>
    </row>
    <row r="4" ht="50.1" customHeight="1" spans="1:5">
      <c r="A4" s="100" t="s">
        <v>17</v>
      </c>
      <c r="B4" s="100" t="s">
        <v>18</v>
      </c>
      <c r="C4" s="100" t="s">
        <v>19</v>
      </c>
      <c r="D4" s="101" t="s">
        <v>20</v>
      </c>
      <c r="E4" s="100" t="s">
        <v>21</v>
      </c>
    </row>
    <row r="5" ht="68.1" customHeight="1" spans="1:5">
      <c r="A5" s="102">
        <v>1</v>
      </c>
      <c r="B5" s="101" t="str">
        <f>市政!A1</f>
        <v>凤依府南侧地块共享菜地项目材料采购（市政部分）
</v>
      </c>
      <c r="C5" s="101"/>
      <c r="D5" s="103">
        <f>市政!F28</f>
        <v>366736.02</v>
      </c>
      <c r="E5" s="104"/>
    </row>
    <row r="6" ht="68.1" customHeight="1" spans="1:5">
      <c r="A6" s="102">
        <v>2</v>
      </c>
      <c r="B6" s="101" t="str">
        <f>绿化!A1</f>
        <v>凤依府南侧地块共享菜地项目材料采购（绿化部分）
</v>
      </c>
      <c r="C6" s="101"/>
      <c r="D6" s="103">
        <f>绿化!F13</f>
        <v>3744.25</v>
      </c>
      <c r="E6" s="104"/>
    </row>
    <row r="7" ht="68.1" customHeight="1" spans="1:5">
      <c r="A7" s="102">
        <v>3</v>
      </c>
      <c r="B7" s="101" t="str">
        <f>安装!A1</f>
        <v>凤依府南侧地块共享菜地项目材料采购（安装部分）
</v>
      </c>
      <c r="C7" s="101"/>
      <c r="D7" s="103">
        <f>安装!F16</f>
        <v>71155.11</v>
      </c>
      <c r="E7" s="104"/>
    </row>
    <row r="8" ht="48" customHeight="1" spans="1:5">
      <c r="A8" s="86" t="s">
        <v>22</v>
      </c>
      <c r="B8" s="105"/>
      <c r="C8" s="105"/>
      <c r="D8" s="103">
        <f>SUM(D5:D7)</f>
        <v>441635.38</v>
      </c>
      <c r="E8" s="104"/>
    </row>
  </sheetData>
  <sheetProtection password="C71F" sheet="1" objects="1" scenarios="1"/>
  <mergeCells count="2">
    <mergeCell ref="A2:E2"/>
    <mergeCell ref="A8:B8"/>
  </mergeCells>
  <pageMargins left="0.75" right="0.75" top="1" bottom="1" header="0.5" footer="0.5"/>
  <pageSetup paperSize="9" scale="9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2"/>
  <sheetViews>
    <sheetView workbookViewId="0">
      <pane ySplit="5" topLeftCell="A18" activePane="bottomLeft" state="frozen"/>
      <selection/>
      <selection pane="bottomLeft" activeCell="F19" sqref="F19"/>
    </sheetView>
  </sheetViews>
  <sheetFormatPr defaultColWidth="9" defaultRowHeight="15.6"/>
  <cols>
    <col min="1" max="1" width="7.61111111111111" style="31" customWidth="1"/>
    <col min="2" max="2" width="14.3796296296296" style="32" customWidth="1"/>
    <col min="3" max="3" width="51.75" style="32" customWidth="1"/>
    <col min="4" max="4" width="6.75" style="33" customWidth="1"/>
    <col min="5" max="5" width="12.2222222222222" style="58" customWidth="1"/>
    <col min="6" max="6" width="13.6296296296296" style="58" customWidth="1"/>
    <col min="7" max="7" width="15.5555555555556" style="58" customWidth="1"/>
    <col min="8" max="8" width="17.3796296296296" style="58" customWidth="1"/>
    <col min="9" max="9" width="12.5" style="33" customWidth="1"/>
    <col min="10" max="10" width="9" style="33"/>
    <col min="11" max="11" width="12.6296296296296" style="33"/>
    <col min="12" max="16384" width="9" style="33"/>
  </cols>
  <sheetData>
    <row r="1" ht="30" customHeight="1" spans="1:9">
      <c r="A1" s="35" t="s">
        <v>23</v>
      </c>
      <c r="B1" s="36"/>
      <c r="C1" s="36"/>
      <c r="D1" s="36"/>
      <c r="E1" s="59"/>
      <c r="F1" s="59"/>
      <c r="G1" s="59"/>
      <c r="H1" s="59"/>
      <c r="I1" s="36"/>
    </row>
    <row r="2" ht="26.1" customHeight="1" spans="1:9">
      <c r="A2" s="35" t="s">
        <v>24</v>
      </c>
      <c r="B2" s="35"/>
      <c r="C2" s="35"/>
      <c r="D2" s="35"/>
      <c r="E2" s="60"/>
      <c r="F2" s="60"/>
      <c r="G2" s="60"/>
      <c r="H2" s="60"/>
      <c r="I2" s="35"/>
    </row>
    <row r="3" ht="6.95" customHeight="1" spans="1:9">
      <c r="A3" s="37"/>
      <c r="B3" s="38"/>
      <c r="C3" s="38"/>
      <c r="D3" s="38"/>
      <c r="E3" s="61"/>
      <c r="F3" s="61"/>
      <c r="G3" s="61"/>
      <c r="H3" s="61"/>
      <c r="I3" s="54"/>
    </row>
    <row r="4" spans="1:9">
      <c r="A4" s="62" t="s">
        <v>17</v>
      </c>
      <c r="B4" s="62" t="s">
        <v>25</v>
      </c>
      <c r="C4" s="62" t="s">
        <v>26</v>
      </c>
      <c r="D4" s="62" t="s">
        <v>27</v>
      </c>
      <c r="E4" s="63" t="s">
        <v>28</v>
      </c>
      <c r="F4" s="63" t="s">
        <v>29</v>
      </c>
      <c r="G4" s="40" t="s">
        <v>30</v>
      </c>
      <c r="H4" s="64" t="s">
        <v>31</v>
      </c>
      <c r="I4" s="27" t="s">
        <v>21</v>
      </c>
    </row>
    <row r="5" ht="33" customHeight="1" spans="1:9">
      <c r="A5" s="65"/>
      <c r="B5" s="65"/>
      <c r="C5" s="65"/>
      <c r="D5" s="65"/>
      <c r="E5" s="66"/>
      <c r="F5" s="66"/>
      <c r="G5" s="43"/>
      <c r="H5" s="67"/>
      <c r="I5" s="27"/>
    </row>
    <row r="6" ht="33" customHeight="1" spans="1:11">
      <c r="A6" s="68">
        <v>1</v>
      </c>
      <c r="B6" s="68" t="s">
        <v>32</v>
      </c>
      <c r="C6" s="69" t="s">
        <v>33</v>
      </c>
      <c r="D6" s="70" t="s">
        <v>34</v>
      </c>
      <c r="E6" s="71">
        <f>625.60629+239.075376</f>
        <v>864.681666</v>
      </c>
      <c r="F6" s="71">
        <v>0.2805</v>
      </c>
      <c r="G6" s="72"/>
      <c r="H6" s="73"/>
      <c r="I6" s="94"/>
      <c r="K6" s="34"/>
    </row>
    <row r="7" ht="33" customHeight="1" spans="1:11">
      <c r="A7" s="68">
        <v>2</v>
      </c>
      <c r="B7" s="68" t="s">
        <v>35</v>
      </c>
      <c r="C7" s="69" t="s">
        <v>35</v>
      </c>
      <c r="D7" s="70" t="s">
        <v>36</v>
      </c>
      <c r="E7" s="71">
        <f>2.941421+0.877552</f>
        <v>3.818973</v>
      </c>
      <c r="F7" s="71">
        <v>136.2465</v>
      </c>
      <c r="G7" s="72"/>
      <c r="H7" s="73"/>
      <c r="I7" s="94"/>
      <c r="K7" s="34"/>
    </row>
    <row r="8" ht="33" customHeight="1" spans="1:11">
      <c r="A8" s="68">
        <v>3</v>
      </c>
      <c r="B8" s="68" t="s">
        <v>37</v>
      </c>
      <c r="C8" s="69" t="s">
        <v>38</v>
      </c>
      <c r="D8" s="70" t="s">
        <v>36</v>
      </c>
      <c r="E8" s="71">
        <v>842.14988</v>
      </c>
      <c r="F8" s="71">
        <v>106.522</v>
      </c>
      <c r="G8" s="72"/>
      <c r="H8" s="73"/>
      <c r="I8" s="94"/>
      <c r="K8" s="34"/>
    </row>
    <row r="9" ht="33" customHeight="1" spans="1:11">
      <c r="A9" s="68">
        <v>4</v>
      </c>
      <c r="B9" s="68" t="s">
        <v>39</v>
      </c>
      <c r="C9" s="69" t="s">
        <v>40</v>
      </c>
      <c r="D9" s="70" t="s">
        <v>41</v>
      </c>
      <c r="E9" s="71">
        <v>0.3045</v>
      </c>
      <c r="F9" s="71">
        <v>349.282</v>
      </c>
      <c r="G9" s="72"/>
      <c r="H9" s="73"/>
      <c r="I9" s="94"/>
      <c r="K9" s="34"/>
    </row>
    <row r="10" ht="33" customHeight="1" spans="1:11">
      <c r="A10" s="68">
        <v>5</v>
      </c>
      <c r="B10" s="68" t="s">
        <v>39</v>
      </c>
      <c r="C10" s="69" t="s">
        <v>42</v>
      </c>
      <c r="D10" s="70" t="s">
        <v>41</v>
      </c>
      <c r="E10" s="71">
        <f>3.654+51.70074+83.652114+10.24135</f>
        <v>149.248204</v>
      </c>
      <c r="F10" s="71">
        <v>357.544</v>
      </c>
      <c r="G10" s="72"/>
      <c r="H10" s="73"/>
      <c r="I10" s="94"/>
      <c r="K10" s="34"/>
    </row>
    <row r="11" ht="33" customHeight="1" spans="1:11">
      <c r="A11" s="68">
        <v>6</v>
      </c>
      <c r="B11" s="68" t="s">
        <v>39</v>
      </c>
      <c r="C11" s="69" t="s">
        <v>43</v>
      </c>
      <c r="D11" s="70" t="s">
        <v>41</v>
      </c>
      <c r="E11" s="71">
        <f>17.8602+167.54316</f>
        <v>185.40336</v>
      </c>
      <c r="F11" s="71">
        <v>369.9285</v>
      </c>
      <c r="G11" s="72"/>
      <c r="H11" s="73"/>
      <c r="I11" s="94"/>
      <c r="K11" s="34"/>
    </row>
    <row r="12" ht="33" customHeight="1" spans="1:11">
      <c r="A12" s="68">
        <v>7</v>
      </c>
      <c r="B12" s="68" t="s">
        <v>44</v>
      </c>
      <c r="C12" s="69" t="s">
        <v>45</v>
      </c>
      <c r="D12" s="70" t="s">
        <v>36</v>
      </c>
      <c r="E12" s="71">
        <v>1.390676</v>
      </c>
      <c r="F12" s="71">
        <v>2837.793</v>
      </c>
      <c r="G12" s="72"/>
      <c r="H12" s="73"/>
      <c r="I12" s="94"/>
      <c r="K12" s="34"/>
    </row>
    <row r="13" ht="33" customHeight="1" spans="1:11">
      <c r="A13" s="68">
        <v>8</v>
      </c>
      <c r="B13" s="68" t="s">
        <v>46</v>
      </c>
      <c r="C13" s="69" t="s">
        <v>47</v>
      </c>
      <c r="D13" s="70" t="s">
        <v>48</v>
      </c>
      <c r="E13" s="71">
        <f>4.8639+30.2112</f>
        <v>35.0751</v>
      </c>
      <c r="F13" s="71">
        <v>30.6</v>
      </c>
      <c r="G13" s="72"/>
      <c r="H13" s="73"/>
      <c r="I13" s="94"/>
      <c r="K13" s="34"/>
    </row>
    <row r="14" ht="33" customHeight="1" spans="1:11">
      <c r="A14" s="68">
        <v>9</v>
      </c>
      <c r="B14" s="68" t="s">
        <v>49</v>
      </c>
      <c r="C14" s="69" t="s">
        <v>50</v>
      </c>
      <c r="D14" s="70" t="s">
        <v>51</v>
      </c>
      <c r="E14" s="71">
        <v>7.74</v>
      </c>
      <c r="F14" s="71">
        <v>60.333</v>
      </c>
      <c r="G14" s="72"/>
      <c r="H14" s="73"/>
      <c r="I14" s="94"/>
      <c r="K14" s="34"/>
    </row>
    <row r="15" ht="45" customHeight="1" spans="1:11">
      <c r="A15" s="68">
        <v>10</v>
      </c>
      <c r="B15" s="68" t="s">
        <v>52</v>
      </c>
      <c r="C15" s="69" t="s">
        <v>53</v>
      </c>
      <c r="D15" s="70" t="s">
        <v>54</v>
      </c>
      <c r="E15" s="71">
        <v>505</v>
      </c>
      <c r="F15" s="71">
        <v>56.559</v>
      </c>
      <c r="G15" s="72"/>
      <c r="H15" s="73"/>
      <c r="I15" s="94"/>
      <c r="K15" s="34"/>
    </row>
    <row r="16" ht="33" customHeight="1" spans="1:11">
      <c r="A16" s="68">
        <v>11</v>
      </c>
      <c r="B16" s="68" t="s">
        <v>55</v>
      </c>
      <c r="C16" s="69" t="s">
        <v>56</v>
      </c>
      <c r="D16" s="70" t="s">
        <v>51</v>
      </c>
      <c r="E16" s="71">
        <v>19.68</v>
      </c>
      <c r="F16" s="71">
        <v>60.333</v>
      </c>
      <c r="G16" s="72"/>
      <c r="H16" s="73"/>
      <c r="I16" s="94"/>
      <c r="K16" s="34"/>
    </row>
    <row r="17" ht="33" customHeight="1" spans="1:11">
      <c r="A17" s="68">
        <v>12</v>
      </c>
      <c r="B17" s="68" t="s">
        <v>57</v>
      </c>
      <c r="C17" s="69" t="s">
        <v>58</v>
      </c>
      <c r="D17" s="70" t="s">
        <v>54</v>
      </c>
      <c r="E17" s="71">
        <v>246.16</v>
      </c>
      <c r="F17" s="71">
        <v>47.09</v>
      </c>
      <c r="G17" s="72"/>
      <c r="H17" s="73"/>
      <c r="I17" s="94"/>
      <c r="K17" s="34"/>
    </row>
    <row r="18" ht="130" customHeight="1" spans="1:11">
      <c r="A18" s="68">
        <v>13</v>
      </c>
      <c r="B18" s="68" t="s">
        <v>59</v>
      </c>
      <c r="C18" s="69" t="s">
        <v>60</v>
      </c>
      <c r="D18" s="70" t="s">
        <v>61</v>
      </c>
      <c r="E18" s="71">
        <v>2</v>
      </c>
      <c r="F18" s="71">
        <v>11311.9445</v>
      </c>
      <c r="G18" s="72"/>
      <c r="H18" s="73"/>
      <c r="I18" s="94"/>
      <c r="K18" s="34"/>
    </row>
    <row r="19" ht="54.95" customHeight="1" spans="1:11">
      <c r="A19" s="68">
        <v>14</v>
      </c>
      <c r="B19" s="68" t="s">
        <v>62</v>
      </c>
      <c r="C19" s="69" t="s">
        <v>63</v>
      </c>
      <c r="D19" s="70" t="s">
        <v>64</v>
      </c>
      <c r="E19" s="71">
        <v>3984.81</v>
      </c>
      <c r="F19" s="71">
        <v>7.1655</v>
      </c>
      <c r="G19" s="72"/>
      <c r="H19" s="73"/>
      <c r="I19" s="94"/>
      <c r="K19" s="34"/>
    </row>
    <row r="20" ht="74.1" customHeight="1" spans="1:11">
      <c r="A20" s="68">
        <v>15</v>
      </c>
      <c r="B20" s="68" t="s">
        <v>65</v>
      </c>
      <c r="C20" s="69" t="s">
        <v>66</v>
      </c>
      <c r="D20" s="70" t="s">
        <v>61</v>
      </c>
      <c r="E20" s="71">
        <v>1</v>
      </c>
      <c r="F20" s="71">
        <v>6033.0365</v>
      </c>
      <c r="G20" s="72"/>
      <c r="H20" s="73"/>
      <c r="I20" s="94"/>
      <c r="K20" s="34"/>
    </row>
    <row r="21" ht="33" customHeight="1" spans="1:11">
      <c r="A21" s="68">
        <v>16</v>
      </c>
      <c r="B21" s="68" t="s">
        <v>67</v>
      </c>
      <c r="C21" s="69" t="s">
        <v>68</v>
      </c>
      <c r="D21" s="70" t="s">
        <v>51</v>
      </c>
      <c r="E21" s="71">
        <v>0.66</v>
      </c>
      <c r="F21" s="71">
        <v>255</v>
      </c>
      <c r="G21" s="72"/>
      <c r="H21" s="73"/>
      <c r="I21" s="94"/>
      <c r="K21" s="34"/>
    </row>
    <row r="22" ht="33" customHeight="1" spans="1:11">
      <c r="A22" s="68">
        <v>17</v>
      </c>
      <c r="B22" s="68" t="s">
        <v>69</v>
      </c>
      <c r="C22" s="69" t="s">
        <v>69</v>
      </c>
      <c r="D22" s="70" t="s">
        <v>34</v>
      </c>
      <c r="E22" s="71">
        <v>0.4284</v>
      </c>
      <c r="F22" s="71">
        <v>0.51</v>
      </c>
      <c r="G22" s="72"/>
      <c r="H22" s="73"/>
      <c r="I22" s="94"/>
      <c r="K22" s="34"/>
    </row>
    <row r="23" ht="33" customHeight="1" spans="1:11">
      <c r="A23" s="68">
        <v>18</v>
      </c>
      <c r="B23" s="68" t="s">
        <v>70</v>
      </c>
      <c r="C23" s="69" t="s">
        <v>71</v>
      </c>
      <c r="D23" s="70" t="s">
        <v>51</v>
      </c>
      <c r="E23" s="71">
        <v>2.828</v>
      </c>
      <c r="F23" s="71">
        <v>106.25</v>
      </c>
      <c r="G23" s="72"/>
      <c r="H23" s="73"/>
      <c r="I23" s="94"/>
      <c r="K23" s="34"/>
    </row>
    <row r="24" ht="33" customHeight="1" spans="1:11">
      <c r="A24" s="68">
        <v>19</v>
      </c>
      <c r="B24" s="68" t="s">
        <v>72</v>
      </c>
      <c r="C24" s="69" t="s">
        <v>73</v>
      </c>
      <c r="D24" s="70" t="s">
        <v>74</v>
      </c>
      <c r="E24" s="71">
        <v>1</v>
      </c>
      <c r="F24" s="71">
        <v>904.9525</v>
      </c>
      <c r="G24" s="72"/>
      <c r="H24" s="73"/>
      <c r="I24" s="94"/>
      <c r="K24" s="34"/>
    </row>
    <row r="25" ht="33" customHeight="1" spans="1:11">
      <c r="A25" s="68">
        <v>20</v>
      </c>
      <c r="B25" s="68" t="s">
        <v>75</v>
      </c>
      <c r="C25" s="69" t="s">
        <v>76</v>
      </c>
      <c r="D25" s="70" t="s">
        <v>64</v>
      </c>
      <c r="E25" s="71">
        <v>40.8</v>
      </c>
      <c r="F25" s="71">
        <v>12.7585</v>
      </c>
      <c r="G25" s="72"/>
      <c r="H25" s="73"/>
      <c r="I25" s="94"/>
      <c r="K25" s="34"/>
    </row>
    <row r="26" ht="33" customHeight="1" spans="1:11">
      <c r="A26" s="74">
        <v>21</v>
      </c>
      <c r="B26" s="74" t="s">
        <v>77</v>
      </c>
      <c r="C26" s="75" t="s">
        <v>78</v>
      </c>
      <c r="D26" s="76" t="s">
        <v>64</v>
      </c>
      <c r="E26" s="77">
        <v>35.7</v>
      </c>
      <c r="F26" s="77">
        <v>21.505</v>
      </c>
      <c r="G26" s="78"/>
      <c r="H26" s="79"/>
      <c r="I26" s="95"/>
      <c r="K26" s="34"/>
    </row>
    <row r="27" ht="228" customHeight="1" spans="1:11">
      <c r="A27" s="80">
        <v>22</v>
      </c>
      <c r="B27" s="80" t="s">
        <v>79</v>
      </c>
      <c r="C27" s="81" t="s">
        <v>80</v>
      </c>
      <c r="D27" s="82" t="s">
        <v>74</v>
      </c>
      <c r="E27" s="83">
        <v>3</v>
      </c>
      <c r="F27" s="83">
        <v>15836.724</v>
      </c>
      <c r="G27" s="84"/>
      <c r="H27" s="85"/>
      <c r="I27" s="94"/>
      <c r="K27" s="34"/>
    </row>
    <row r="28" ht="44.1" customHeight="1" spans="1:9">
      <c r="A28" s="86" t="s">
        <v>81</v>
      </c>
      <c r="B28" s="86"/>
      <c r="C28" s="86"/>
      <c r="D28" s="86"/>
      <c r="E28" s="87"/>
      <c r="F28" s="88">
        <v>366736.02</v>
      </c>
      <c r="G28" s="89"/>
      <c r="H28" s="89"/>
      <c r="I28" s="21"/>
    </row>
    <row r="29" spans="2:3">
      <c r="B29" s="31"/>
      <c r="C29" s="31"/>
    </row>
    <row r="30" s="2" customFormat="1" ht="305.1" customHeight="1" spans="1:9">
      <c r="A30" s="22" t="s">
        <v>82</v>
      </c>
      <c r="B30" s="23"/>
      <c r="C30" s="23"/>
      <c r="D30" s="23"/>
      <c r="E30" s="90"/>
      <c r="F30" s="90"/>
      <c r="G30" s="90"/>
      <c r="H30" s="91"/>
      <c r="I30" s="23"/>
    </row>
    <row r="31" s="2" customFormat="1" ht="14.4" spans="5:8">
      <c r="E31" s="92"/>
      <c r="F31" s="92"/>
      <c r="G31" s="92"/>
      <c r="H31" s="93"/>
    </row>
    <row r="32" s="2" customFormat="1" ht="14.4" spans="5:8">
      <c r="E32" s="92"/>
      <c r="F32" s="92"/>
      <c r="G32" s="92"/>
      <c r="H32" s="93"/>
    </row>
  </sheetData>
  <sheetProtection sheet="1" formatCells="0" formatColumns="0" formatRows="0" insertRows="0" insertColumns="0" insertHyperlinks="0" autoFilter="0" pivotTables="0"/>
  <mergeCells count="14">
    <mergeCell ref="A1:I1"/>
    <mergeCell ref="A2:I2"/>
    <mergeCell ref="A3:H3"/>
    <mergeCell ref="A28:E28"/>
    <mergeCell ref="A30:I30"/>
    <mergeCell ref="A4:A5"/>
    <mergeCell ref="B4:B5"/>
    <mergeCell ref="C4:C5"/>
    <mergeCell ref="D4:D5"/>
    <mergeCell ref="E4:E5"/>
    <mergeCell ref="F4:F5"/>
    <mergeCell ref="G4:G5"/>
    <mergeCell ref="H4:H5"/>
    <mergeCell ref="I4:I5"/>
  </mergeCells>
  <pageMargins left="0.432638888888889" right="0.393055555555556" top="0.629861111111111" bottom="0.314583333333333" header="0.314583333333333" footer="0.236111111111111"/>
  <pageSetup paperSize="9" scale="90" orientation="landscape"/>
  <headerFooter alignWithMargins="0" scaleWithDoc="0"/>
  <rowBreaks count="1" manualBreakCount="1">
    <brk id="27"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16"/>
  <sheetViews>
    <sheetView tabSelected="1" workbookViewId="0">
      <pane ySplit="5" topLeftCell="A6" activePane="bottomLeft" state="frozen"/>
      <selection/>
      <selection pane="bottomLeft" activeCell="H6" sqref="H6"/>
    </sheetView>
  </sheetViews>
  <sheetFormatPr defaultColWidth="9" defaultRowHeight="15.6"/>
  <cols>
    <col min="1" max="1" width="5.25" style="31" customWidth="1"/>
    <col min="2" max="2" width="14.3796296296296" style="32" customWidth="1"/>
    <col min="3" max="3" width="50.3796296296296" style="32" customWidth="1"/>
    <col min="4" max="4" width="6.75" style="33" customWidth="1"/>
    <col min="5" max="5" width="11.1111111111111" style="33" customWidth="1"/>
    <col min="6" max="6" width="13.6296296296296" style="33" customWidth="1"/>
    <col min="7" max="7" width="14.7777777777778" style="33" customWidth="1"/>
    <col min="8" max="8" width="17.3796296296296" style="33" customWidth="1"/>
    <col min="9" max="9" width="9.53703703703704" style="33" customWidth="1"/>
    <col min="10" max="10" width="9" style="33"/>
    <col min="11" max="11" width="9" style="34"/>
    <col min="12" max="16384" width="9" style="33"/>
  </cols>
  <sheetData>
    <row r="1" ht="30" customHeight="1" spans="1:9">
      <c r="A1" s="35" t="s">
        <v>83</v>
      </c>
      <c r="B1" s="36"/>
      <c r="C1" s="36"/>
      <c r="D1" s="36"/>
      <c r="E1" s="36"/>
      <c r="F1" s="36"/>
      <c r="G1" s="36"/>
      <c r="H1" s="36"/>
      <c r="I1" s="36"/>
    </row>
    <row r="2" ht="26.1" customHeight="1" spans="1:9">
      <c r="A2" s="35" t="s">
        <v>24</v>
      </c>
      <c r="B2" s="35"/>
      <c r="C2" s="35"/>
      <c r="D2" s="35"/>
      <c r="E2" s="35"/>
      <c r="F2" s="35"/>
      <c r="G2" s="35"/>
      <c r="H2" s="35"/>
      <c r="I2" s="35"/>
    </row>
    <row r="3" ht="6.95" customHeight="1" spans="1:9">
      <c r="A3" s="37"/>
      <c r="B3" s="38"/>
      <c r="C3" s="38"/>
      <c r="D3" s="38"/>
      <c r="E3" s="38"/>
      <c r="F3" s="38"/>
      <c r="G3" s="38"/>
      <c r="H3" s="38"/>
      <c r="I3" s="54"/>
    </row>
    <row r="4" spans="1:9">
      <c r="A4" s="39" t="s">
        <v>17</v>
      </c>
      <c r="B4" s="39" t="s">
        <v>25</v>
      </c>
      <c r="C4" s="39" t="s">
        <v>26</v>
      </c>
      <c r="D4" s="39" t="s">
        <v>27</v>
      </c>
      <c r="E4" s="39" t="s">
        <v>28</v>
      </c>
      <c r="F4" s="40" t="s">
        <v>29</v>
      </c>
      <c r="G4" s="40" t="s">
        <v>30</v>
      </c>
      <c r="H4" s="41" t="s">
        <v>31</v>
      </c>
      <c r="I4" s="27" t="s">
        <v>21</v>
      </c>
    </row>
    <row r="5" ht="33" customHeight="1" spans="1:9">
      <c r="A5" s="42"/>
      <c r="B5" s="42"/>
      <c r="C5" s="42"/>
      <c r="D5" s="42"/>
      <c r="E5" s="42"/>
      <c r="F5" s="43"/>
      <c r="G5" s="43"/>
      <c r="H5" s="44"/>
      <c r="I5" s="27"/>
    </row>
    <row r="6" s="30" customFormat="1" ht="68" customHeight="1" spans="1:11">
      <c r="A6" s="45">
        <v>1</v>
      </c>
      <c r="B6" s="45" t="s">
        <v>84</v>
      </c>
      <c r="C6" s="46" t="s">
        <v>85</v>
      </c>
      <c r="D6" s="47" t="s">
        <v>86</v>
      </c>
      <c r="E6" s="47">
        <v>6</v>
      </c>
      <c r="F6" s="48">
        <v>208.25</v>
      </c>
      <c r="G6" s="49"/>
      <c r="H6" s="49"/>
      <c r="I6" s="55"/>
      <c r="K6" s="56"/>
    </row>
    <row r="7" s="30" customFormat="1" ht="68" customHeight="1" spans="1:11">
      <c r="A7" s="45">
        <v>2</v>
      </c>
      <c r="B7" s="45" t="s">
        <v>87</v>
      </c>
      <c r="C7" s="46" t="s">
        <v>88</v>
      </c>
      <c r="D7" s="47" t="s">
        <v>86</v>
      </c>
      <c r="E7" s="47" t="s">
        <v>89</v>
      </c>
      <c r="F7" s="48">
        <v>119</v>
      </c>
      <c r="G7" s="49"/>
      <c r="H7" s="49"/>
      <c r="I7" s="55"/>
      <c r="K7" s="56"/>
    </row>
    <row r="8" s="30" customFormat="1" ht="68" customHeight="1" spans="1:11">
      <c r="A8" s="45">
        <v>3</v>
      </c>
      <c r="B8" s="45" t="s">
        <v>90</v>
      </c>
      <c r="C8" s="46" t="s">
        <v>91</v>
      </c>
      <c r="D8" s="47" t="s">
        <v>86</v>
      </c>
      <c r="E8" s="47" t="s">
        <v>92</v>
      </c>
      <c r="F8" s="48">
        <v>219.3</v>
      </c>
      <c r="G8" s="49"/>
      <c r="H8" s="49"/>
      <c r="I8" s="55"/>
      <c r="K8" s="56"/>
    </row>
    <row r="9" s="30" customFormat="1" ht="68" customHeight="1" spans="1:11">
      <c r="A9" s="45">
        <v>4</v>
      </c>
      <c r="B9" s="45" t="s">
        <v>93</v>
      </c>
      <c r="C9" s="46" t="s">
        <v>94</v>
      </c>
      <c r="D9" s="47" t="s">
        <v>86</v>
      </c>
      <c r="E9" s="47" t="s">
        <v>89</v>
      </c>
      <c r="F9" s="48">
        <v>340</v>
      </c>
      <c r="G9" s="49"/>
      <c r="H9" s="49"/>
      <c r="I9" s="55"/>
      <c r="K9" s="56"/>
    </row>
    <row r="10" s="30" customFormat="1" ht="68" customHeight="1" spans="1:11">
      <c r="A10" s="45">
        <v>5</v>
      </c>
      <c r="B10" s="45" t="s">
        <v>95</v>
      </c>
      <c r="C10" s="46" t="s">
        <v>96</v>
      </c>
      <c r="D10" s="47" t="s">
        <v>86</v>
      </c>
      <c r="E10" s="47" t="s">
        <v>89</v>
      </c>
      <c r="F10" s="48">
        <v>114.75</v>
      </c>
      <c r="G10" s="49"/>
      <c r="H10" s="49"/>
      <c r="I10" s="55"/>
      <c r="K10" s="56"/>
    </row>
    <row r="11" s="30" customFormat="1" ht="68" customHeight="1" spans="1:11">
      <c r="A11" s="45">
        <v>6</v>
      </c>
      <c r="B11" s="45" t="s">
        <v>97</v>
      </c>
      <c r="C11" s="46" t="s">
        <v>98</v>
      </c>
      <c r="D11" s="47" t="s">
        <v>86</v>
      </c>
      <c r="E11" s="47" t="s">
        <v>92</v>
      </c>
      <c r="F11" s="48">
        <v>425</v>
      </c>
      <c r="G11" s="49"/>
      <c r="H11" s="49"/>
      <c r="I11" s="55"/>
      <c r="K11" s="56"/>
    </row>
    <row r="12" s="30" customFormat="1" ht="40" customHeight="1" spans="1:11">
      <c r="A12" s="45">
        <v>7</v>
      </c>
      <c r="B12" s="45" t="s">
        <v>99</v>
      </c>
      <c r="C12" s="46" t="s">
        <v>100</v>
      </c>
      <c r="D12" s="47" t="s">
        <v>51</v>
      </c>
      <c r="E12" s="47" t="s">
        <v>101</v>
      </c>
      <c r="F12" s="48">
        <v>10.2</v>
      </c>
      <c r="G12" s="49"/>
      <c r="H12" s="49"/>
      <c r="I12" s="55"/>
      <c r="K12" s="56"/>
    </row>
    <row r="13" ht="30" customHeight="1" spans="1:9">
      <c r="A13" s="50" t="s">
        <v>81</v>
      </c>
      <c r="B13" s="51"/>
      <c r="C13" s="51"/>
      <c r="D13" s="51"/>
      <c r="E13" s="52"/>
      <c r="F13" s="53">
        <v>3744.25</v>
      </c>
      <c r="G13" s="21"/>
      <c r="H13" s="21"/>
      <c r="I13" s="29"/>
    </row>
    <row r="14" spans="2:8">
      <c r="B14" s="31"/>
      <c r="C14" s="31"/>
      <c r="H14" s="31"/>
    </row>
    <row r="15" s="2" customFormat="1" ht="305.1" customHeight="1" spans="1:11">
      <c r="A15" s="22" t="s">
        <v>102</v>
      </c>
      <c r="B15" s="23"/>
      <c r="C15" s="23"/>
      <c r="D15" s="23"/>
      <c r="E15" s="23"/>
      <c r="F15" s="23"/>
      <c r="G15" s="23"/>
      <c r="H15" s="24"/>
      <c r="I15" s="23"/>
      <c r="K15" s="57"/>
    </row>
    <row r="16" s="2" customFormat="1" ht="14.4" spans="8:11">
      <c r="H16" s="25"/>
      <c r="K16" s="57"/>
    </row>
  </sheetData>
  <sheetProtection algorithmName="SHA-512" hashValue="ZgW2mn6TSE1bBk1ZEOh4+Pcx0j5zqDGf4yMJLn6VSdhCxi8PoN29tiEvLdJquPNM8LGpgRjHGkJNTO4h+Hg6HA==" saltValue="Yhyjq/pDDKMDQEb7DXq5hw==" spinCount="100000" sheet="1" formatCells="0" formatColumns="0" formatRows="0" insertRows="0" insertColumns="0" insertHyperlinks="0" sort="0" autoFilter="0" pivotTables="0"/>
  <mergeCells count="14">
    <mergeCell ref="A1:I1"/>
    <mergeCell ref="A2:I2"/>
    <mergeCell ref="A3:H3"/>
    <mergeCell ref="A13:E13"/>
    <mergeCell ref="A15:I15"/>
    <mergeCell ref="A4:A5"/>
    <mergeCell ref="B4:B5"/>
    <mergeCell ref="C4:C5"/>
    <mergeCell ref="D4:D5"/>
    <mergeCell ref="E4:E5"/>
    <mergeCell ref="F4:F5"/>
    <mergeCell ref="G4:G5"/>
    <mergeCell ref="H4:H5"/>
    <mergeCell ref="I4:I5"/>
  </mergeCells>
  <pageMargins left="0.432638888888889" right="0.393055555555556" top="0.590277777777778" bottom="0.314583333333333" header="0.314583333333333" footer="0.236111111111111"/>
  <pageSetup paperSize="9" scale="98" fitToHeight="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9"/>
  <sheetViews>
    <sheetView workbookViewId="0">
      <pane ySplit="5" topLeftCell="A7" activePane="bottomLeft" state="frozen"/>
      <selection/>
      <selection pane="bottomLeft" activeCell="G9" sqref="G9"/>
    </sheetView>
  </sheetViews>
  <sheetFormatPr defaultColWidth="9" defaultRowHeight="15.6"/>
  <cols>
    <col min="1" max="1" width="5.25" style="3" customWidth="1"/>
    <col min="2" max="2" width="17.3055555555556" style="4" customWidth="1"/>
    <col min="3" max="3" width="50.3796296296296" style="4" customWidth="1"/>
    <col min="4" max="4" width="6.75" style="5" customWidth="1"/>
    <col min="5" max="5" width="11" style="5" customWidth="1"/>
    <col min="6" max="6" width="13.6296296296296" style="5" customWidth="1"/>
    <col min="7" max="7" width="16.7037037037037" style="5" customWidth="1"/>
    <col min="8" max="8" width="17.3796296296296" style="5" customWidth="1"/>
    <col min="9" max="9" width="7.62037037037037" style="5" customWidth="1"/>
    <col min="10" max="11" width="9" style="5"/>
    <col min="12" max="12" width="12.6296296296296" style="5"/>
    <col min="13" max="16384" width="9" style="5"/>
  </cols>
  <sheetData>
    <row r="1" ht="30" customHeight="1" spans="1:9">
      <c r="A1" s="6" t="s">
        <v>103</v>
      </c>
      <c r="B1" s="7"/>
      <c r="C1" s="7"/>
      <c r="D1" s="7"/>
      <c r="E1" s="7"/>
      <c r="F1" s="7"/>
      <c r="G1" s="7"/>
      <c r="H1" s="7"/>
      <c r="I1" s="7"/>
    </row>
    <row r="2" ht="26.1" customHeight="1" spans="1:9">
      <c r="A2" s="6" t="s">
        <v>24</v>
      </c>
      <c r="B2" s="6"/>
      <c r="C2" s="6"/>
      <c r="D2" s="6"/>
      <c r="E2" s="6"/>
      <c r="F2" s="6"/>
      <c r="G2" s="6"/>
      <c r="H2" s="6"/>
      <c r="I2" s="6"/>
    </row>
    <row r="3" ht="6.95" customHeight="1" spans="1:9">
      <c r="A3" s="8"/>
      <c r="B3" s="9"/>
      <c r="C3" s="9"/>
      <c r="D3" s="9"/>
      <c r="E3" s="9"/>
      <c r="F3" s="9"/>
      <c r="G3" s="9"/>
      <c r="H3" s="9"/>
      <c r="I3" s="26"/>
    </row>
    <row r="4" spans="1:9">
      <c r="A4" s="10" t="s">
        <v>17</v>
      </c>
      <c r="B4" s="10" t="s">
        <v>25</v>
      </c>
      <c r="C4" s="10" t="s">
        <v>26</v>
      </c>
      <c r="D4" s="10" t="s">
        <v>27</v>
      </c>
      <c r="E4" s="10" t="s">
        <v>28</v>
      </c>
      <c r="F4" s="10" t="s">
        <v>29</v>
      </c>
      <c r="G4" s="11" t="s">
        <v>30</v>
      </c>
      <c r="H4" s="11" t="s">
        <v>31</v>
      </c>
      <c r="I4" s="27" t="s">
        <v>21</v>
      </c>
    </row>
    <row r="5" ht="33" customHeight="1" spans="1:9">
      <c r="A5" s="12"/>
      <c r="B5" s="12"/>
      <c r="C5" s="12"/>
      <c r="D5" s="12"/>
      <c r="E5" s="12"/>
      <c r="F5" s="12"/>
      <c r="G5" s="13"/>
      <c r="H5" s="13"/>
      <c r="I5" s="27"/>
    </row>
    <row r="6" s="1" customFormat="1" ht="33" customHeight="1" spans="1:9">
      <c r="A6" s="14">
        <v>1</v>
      </c>
      <c r="B6" s="14" t="s">
        <v>104</v>
      </c>
      <c r="C6" s="14" t="s">
        <v>105</v>
      </c>
      <c r="D6" s="14" t="s">
        <v>106</v>
      </c>
      <c r="E6" s="14">
        <v>2</v>
      </c>
      <c r="F6" s="15">
        <v>1581</v>
      </c>
      <c r="G6" s="16"/>
      <c r="H6" s="16"/>
      <c r="I6" s="28"/>
    </row>
    <row r="7" s="1" customFormat="1" ht="51" customHeight="1" spans="1:9">
      <c r="A7" s="14">
        <v>2</v>
      </c>
      <c r="B7" s="14" t="s">
        <v>107</v>
      </c>
      <c r="C7" s="14" t="s">
        <v>108</v>
      </c>
      <c r="D7" s="14" t="s">
        <v>109</v>
      </c>
      <c r="E7" s="14">
        <v>1</v>
      </c>
      <c r="F7" s="15">
        <v>19550</v>
      </c>
      <c r="G7" s="16"/>
      <c r="H7" s="16"/>
      <c r="I7" s="28"/>
    </row>
    <row r="8" s="1" customFormat="1" ht="33" customHeight="1" spans="1:9">
      <c r="A8" s="14">
        <v>3</v>
      </c>
      <c r="B8" s="14" t="s">
        <v>110</v>
      </c>
      <c r="C8" s="14" t="s">
        <v>111</v>
      </c>
      <c r="D8" s="14" t="s">
        <v>109</v>
      </c>
      <c r="E8" s="14">
        <v>1</v>
      </c>
      <c r="F8" s="15">
        <v>552.5</v>
      </c>
      <c r="G8" s="16"/>
      <c r="H8" s="16"/>
      <c r="I8" s="28"/>
    </row>
    <row r="9" s="1" customFormat="1" ht="33" customHeight="1" spans="1:9">
      <c r="A9" s="14">
        <v>4</v>
      </c>
      <c r="B9" s="14" t="s">
        <v>112</v>
      </c>
      <c r="C9" s="14" t="s">
        <v>113</v>
      </c>
      <c r="D9" s="14" t="s">
        <v>106</v>
      </c>
      <c r="E9" s="14">
        <v>1</v>
      </c>
      <c r="F9" s="15">
        <v>3060</v>
      </c>
      <c r="G9" s="16"/>
      <c r="H9" s="16"/>
      <c r="I9" s="28"/>
    </row>
    <row r="10" s="1" customFormat="1" ht="33" customHeight="1" spans="1:9">
      <c r="A10" s="14">
        <v>5</v>
      </c>
      <c r="B10" s="14" t="s">
        <v>114</v>
      </c>
      <c r="C10" s="14" t="s">
        <v>115</v>
      </c>
      <c r="D10" s="14" t="s">
        <v>106</v>
      </c>
      <c r="E10" s="14">
        <v>22</v>
      </c>
      <c r="F10" s="15">
        <v>361.675</v>
      </c>
      <c r="G10" s="16"/>
      <c r="H10" s="16"/>
      <c r="I10" s="28"/>
    </row>
    <row r="11" s="1" customFormat="1" ht="33" customHeight="1" spans="1:9">
      <c r="A11" s="14">
        <v>6</v>
      </c>
      <c r="B11" s="14" t="s">
        <v>116</v>
      </c>
      <c r="C11" s="14" t="s">
        <v>117</v>
      </c>
      <c r="D11" s="14" t="s">
        <v>106</v>
      </c>
      <c r="E11" s="14">
        <v>1</v>
      </c>
      <c r="F11" s="15">
        <v>2380</v>
      </c>
      <c r="G11" s="16"/>
      <c r="H11" s="16"/>
      <c r="I11" s="28"/>
    </row>
    <row r="12" s="1" customFormat="1" ht="33" customHeight="1" spans="1:9">
      <c r="A12" s="14">
        <v>7</v>
      </c>
      <c r="B12" s="14" t="s">
        <v>118</v>
      </c>
      <c r="C12" s="14" t="s">
        <v>119</v>
      </c>
      <c r="D12" s="14" t="s">
        <v>106</v>
      </c>
      <c r="E12" s="14">
        <v>1</v>
      </c>
      <c r="F12" s="15">
        <v>297.5</v>
      </c>
      <c r="G12" s="16"/>
      <c r="H12" s="16"/>
      <c r="I12" s="28"/>
    </row>
    <row r="13" s="1" customFormat="1" ht="33" customHeight="1" spans="1:9">
      <c r="A13" s="14">
        <v>8</v>
      </c>
      <c r="B13" s="14" t="s">
        <v>120</v>
      </c>
      <c r="C13" s="14" t="s">
        <v>121</v>
      </c>
      <c r="D13" s="14" t="s">
        <v>64</v>
      </c>
      <c r="E13" s="14">
        <v>338.35</v>
      </c>
      <c r="F13" s="15">
        <v>74.137</v>
      </c>
      <c r="G13" s="16"/>
      <c r="H13" s="16"/>
      <c r="I13" s="28"/>
    </row>
    <row r="14" s="1" customFormat="1" ht="33" customHeight="1" spans="1:9">
      <c r="A14" s="14">
        <v>9</v>
      </c>
      <c r="B14" s="14" t="s">
        <v>120</v>
      </c>
      <c r="C14" s="14" t="s">
        <v>122</v>
      </c>
      <c r="D14" s="14" t="s">
        <v>64</v>
      </c>
      <c r="E14" s="14">
        <v>36.613</v>
      </c>
      <c r="F14" s="15">
        <v>29.8945</v>
      </c>
      <c r="G14" s="16"/>
      <c r="H14" s="16"/>
      <c r="I14" s="28"/>
    </row>
    <row r="15" s="1" customFormat="1" ht="33" customHeight="1" spans="1:9">
      <c r="A15" s="14">
        <v>10</v>
      </c>
      <c r="B15" s="14" t="s">
        <v>120</v>
      </c>
      <c r="C15" s="14" t="s">
        <v>123</v>
      </c>
      <c r="D15" s="14" t="s">
        <v>64</v>
      </c>
      <c r="E15" s="14">
        <v>170.69</v>
      </c>
      <c r="F15" s="15">
        <v>46.971</v>
      </c>
      <c r="G15" s="16"/>
      <c r="H15" s="16"/>
      <c r="I15" s="28"/>
    </row>
    <row r="16" ht="44.1" customHeight="1" spans="1:9">
      <c r="A16" s="17" t="s">
        <v>81</v>
      </c>
      <c r="B16" s="18"/>
      <c r="C16" s="18"/>
      <c r="D16" s="18"/>
      <c r="E16" s="19"/>
      <c r="F16" s="20">
        <v>71155.11</v>
      </c>
      <c r="G16" s="21"/>
      <c r="H16" s="21"/>
      <c r="I16" s="29"/>
    </row>
    <row r="17" spans="2:8">
      <c r="B17" s="3"/>
      <c r="C17" s="3"/>
      <c r="H17" s="3"/>
    </row>
    <row r="18" s="2" customFormat="1" ht="305.1" customHeight="1" spans="1:9">
      <c r="A18" s="22" t="s">
        <v>102</v>
      </c>
      <c r="B18" s="23"/>
      <c r="C18" s="23"/>
      <c r="D18" s="23"/>
      <c r="E18" s="23"/>
      <c r="F18" s="23"/>
      <c r="G18" s="23"/>
      <c r="H18" s="24"/>
      <c r="I18" s="23"/>
    </row>
    <row r="19" s="2" customFormat="1" ht="14.4" spans="8:8">
      <c r="H19" s="25"/>
    </row>
  </sheetData>
  <sheetProtection algorithmName="SHA-512" hashValue="ch4k9f71xkk7iStDHVlLPs8tOL3qShShs+Dzr/oWRczxsv3ijLM+ZnlouYDOrkWD2jkmdswAtqpO5jPdJbASHQ==" saltValue="rHRD7EdHaUA4mBYcFVgq+A==" spinCount="100000" sheet="1" formatCells="0" formatColumns="0" formatRows="0" insertRows="0" insertColumns="0" insertHyperlinks="0" deleteColumns="0" deleteRows="0" sort="0" autoFilter="0" pivotTables="0"/>
  <mergeCells count="14">
    <mergeCell ref="A1:I1"/>
    <mergeCell ref="A2:I2"/>
    <mergeCell ref="A3:H3"/>
    <mergeCell ref="A16:E16"/>
    <mergeCell ref="A18:I18"/>
    <mergeCell ref="A4:A5"/>
    <mergeCell ref="B4:B5"/>
    <mergeCell ref="C4:C5"/>
    <mergeCell ref="D4:D5"/>
    <mergeCell ref="E4:E5"/>
    <mergeCell ref="F4:F5"/>
    <mergeCell ref="G4:G5"/>
    <mergeCell ref="H4:H5"/>
    <mergeCell ref="I4:I5"/>
  </mergeCells>
  <pageMargins left="0.472222222222222" right="0.393055555555556" top="0.550694444444444" bottom="0.314583333333333" header="0.314583333333333" footer="0.236111111111111"/>
  <pageSetup paperSize="9" scale="95" orientation="landscape"/>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6" master="" otherUserPermission="visible"/>
  <rangeList sheetStid="2" master="" otherUserPermission="visible"/>
  <rangeList sheetStid="3"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投标报价书封面</vt:lpstr>
      <vt:lpstr>汇总表</vt:lpstr>
      <vt:lpstr>市政</vt:lpstr>
      <vt:lpstr>绿化</vt:lpstr>
      <vt:lpstr>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桃幺</cp:lastModifiedBy>
  <dcterms:created xsi:type="dcterms:W3CDTF">2025-08-05T11:17:00Z</dcterms:created>
  <dcterms:modified xsi:type="dcterms:W3CDTF">2025-08-19T11:06:50Z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18BD3BB196C34205A04DC5DE85491DD0_13</vt:lpwstr>
  </property>
  <property fmtid="{D5CDD505-2E9C-101B-9397-08002B2CF9AE}" pid="3" name="KSOProductBuildVer">
    <vt:lpwstr>2052-12.1.0.21915</vt:lpwstr>
  </property>
</Properties>
</file>